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coedu-my.sharepoint.com/personal/hayley_blackburn_unco_edu/Documents/Web_Access/AP_Files/"/>
    </mc:Choice>
  </mc:AlternateContent>
  <xr:revisionPtr revIDLastSave="11" documentId="8_{9905AFAF-3AE8-447C-A2E7-4D8038466E3F}" xr6:coauthVersionLast="47" xr6:coauthVersionMax="47" xr10:uidLastSave="{42C4CC12-1C60-45E5-833D-D97EA41FC588}"/>
  <bookViews>
    <workbookView xWindow="28680" yWindow="-120" windowWidth="24240" windowHeight="13140" activeTab="1" xr2:uid="{00000000-000D-0000-FFFF-FFFF00000000}"/>
  </bookViews>
  <sheets>
    <sheet name="Term Projection" sheetId="4" r:id="rId1"/>
    <sheet name="Target GPA" sheetId="3" r:id="rId2"/>
    <sheet name="GPA" sheetId="1" r:id="rId3"/>
    <sheet name="QP" sheetId="2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3" l="1"/>
  <c r="D27" i="3"/>
  <c r="F21" i="3"/>
  <c r="F22" i="3"/>
  <c r="F23" i="3"/>
  <c r="F24" i="3"/>
  <c r="F25" i="3"/>
  <c r="F26" i="3"/>
  <c r="F20" i="3"/>
  <c r="C4" i="3" l="1"/>
  <c r="B4" i="3" s="1"/>
  <c r="B3" i="3" s="1"/>
  <c r="D3" i="3" s="1"/>
  <c r="G27" i="3"/>
  <c r="H21" i="3"/>
  <c r="H22" i="3"/>
  <c r="H23" i="3"/>
  <c r="H24" i="3"/>
  <c r="H25" i="3"/>
  <c r="H26" i="3"/>
  <c r="H20" i="3"/>
  <c r="I10" i="4"/>
  <c r="H10" i="4"/>
  <c r="E10" i="4"/>
  <c r="D9" i="4"/>
  <c r="F9" i="4" s="1"/>
  <c r="D8" i="4"/>
  <c r="F8" i="4" s="1"/>
  <c r="D7" i="4"/>
  <c r="F7" i="4" s="1"/>
  <c r="D6" i="4"/>
  <c r="F6" i="4" s="1"/>
  <c r="D5" i="4"/>
  <c r="F5" i="4" s="1"/>
  <c r="D4" i="4"/>
  <c r="F4" i="4" s="1"/>
  <c r="D3" i="4"/>
  <c r="F3" i="4" s="1"/>
  <c r="H12" i="4" l="1"/>
  <c r="H27" i="3"/>
  <c r="F10" i="4"/>
  <c r="I12" i="4" l="1"/>
  <c r="F11" i="4"/>
  <c r="D16" i="3"/>
  <c r="D2" i="3"/>
  <c r="C15" i="3"/>
  <c r="C4" i="1"/>
  <c r="C8" i="3"/>
  <c r="B8" i="3"/>
  <c r="B4" i="1"/>
  <c r="B3" i="1"/>
  <c r="D3" i="1"/>
  <c r="D2" i="1"/>
  <c r="I13" i="4" l="1"/>
  <c r="C10" i="3"/>
  <c r="B10" i="3"/>
  <c r="C14" i="3" l="1"/>
  <c r="C16" i="3" s="1"/>
  <c r="B16" i="3" s="1"/>
  <c r="C15" i="4"/>
  <c r="C16" i="4" s="1"/>
  <c r="B14" i="3"/>
  <c r="D15" i="4"/>
  <c r="B15" i="3" l="1"/>
  <c r="D15" i="3" s="1"/>
  <c r="D14" i="3"/>
  <c r="E15" i="4"/>
  <c r="D16" i="4"/>
  <c r="E16" i="4" s="1"/>
</calcChain>
</file>

<file path=xl/sharedStrings.xml><?xml version="1.0" encoding="utf-8"?>
<sst xmlns="http://schemas.openxmlformats.org/spreadsheetml/2006/main" count="97" uniqueCount="62">
  <si>
    <t>Created by Frank Skufca, NHS Professional Advising Center</t>
  </si>
  <si>
    <t>Course</t>
  </si>
  <si>
    <t>Grade</t>
  </si>
  <si>
    <t>Course GPA</t>
  </si>
  <si>
    <t>Credits</t>
  </si>
  <si>
    <t>Quality</t>
  </si>
  <si>
    <t>Removed Credits</t>
  </si>
  <si>
    <t>Removed Quality</t>
  </si>
  <si>
    <t>TERM TOTAL</t>
  </si>
  <si>
    <t>TERM GPA</t>
  </si>
  <si>
    <t>NEW CREDITS/QUALITY</t>
  </si>
  <si>
    <t>NEW TERM GPA</t>
  </si>
  <si>
    <t>Total GPA Hours</t>
  </si>
  <si>
    <t>Total Quality Points</t>
  </si>
  <si>
    <t>Cumulative GPA</t>
  </si>
  <si>
    <t>Original</t>
  </si>
  <si>
    <t>Projected</t>
  </si>
  <si>
    <t>Letter Grade</t>
  </si>
  <si>
    <t>GPA Grade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</si>
  <si>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</si>
  <si>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</si>
  <si>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</si>
  <si>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</si>
  <si>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</si>
  <si>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</si>
  <si>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</si>
  <si>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</si>
  <si>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</si>
  <si>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</si>
  <si>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</si>
  <si>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</si>
  <si>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GPA</t>
  </si>
  <si>
    <t>Quality Points</t>
  </si>
  <si>
    <t>GPA Hours</t>
  </si>
  <si>
    <t>Cumulative</t>
  </si>
  <si>
    <t>Current Term</t>
  </si>
  <si>
    <t>&lt;-required GPA to reach desired C-GPA</t>
  </si>
  <si>
    <t>New C-GPA</t>
  </si>
  <si>
    <t>&lt;-desired cumulative GPA</t>
  </si>
  <si>
    <t>Current Totals</t>
  </si>
  <si>
    <t>Subtract GR</t>
  </si>
  <si>
    <t>&lt;-enter number of quality points and number of credits for previous grades the student is doing Grade Replacement for this semester</t>
  </si>
  <si>
    <t>New Total</t>
  </si>
  <si>
    <t>Current</t>
  </si>
  <si>
    <t>&lt;-required GPA to reach 2.0 if doing Grade Replacement</t>
  </si>
  <si>
    <t>&lt;-use this table to calculate the Grade Replacement totals for row 9</t>
  </si>
  <si>
    <t>Totals</t>
  </si>
  <si>
    <t>&lt;-required GPA to reach 2.0</t>
  </si>
  <si>
    <t>New Cum</t>
  </si>
  <si>
    <t>&lt;-desired GPA</t>
  </si>
  <si>
    <t>QP's</t>
  </si>
  <si>
    <t>A (4)</t>
  </si>
  <si>
    <t>B (3)</t>
  </si>
  <si>
    <t>C (2)</t>
  </si>
  <si>
    <t>D (1)</t>
  </si>
  <si>
    <t>F (0)</t>
  </si>
  <si>
    <t>5 crs</t>
  </si>
  <si>
    <t>4 crs</t>
  </si>
  <si>
    <t>3 crs</t>
  </si>
  <si>
    <t>2 crs</t>
  </si>
  <si>
    <t>1 crs</t>
  </si>
  <si>
    <t>b-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</si>
</sst>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rgb="FFFF0000"/>
      <name val="Calibri"/>
      <family val="2"/>
      <scheme val="minor"/>
    </font>
    <font>
      <sz val="18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textRotation="255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distributed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2" fontId="9" fillId="0" borderId="0" xfId="0" applyNumberFormat="1" applyFont="1" applyAlignment="1">
      <alignment horizontal="center" vertical="center"/>
    </xf>
    <xf numFmtId="0" fontId="6" fillId="0" borderId="0" xfId="0" applyFont="1"/>
    <xf numFmtId="0" fontId="10" fillId="0" borderId="0" xfId="0" applyFont="1"/>
    <xf numFmtId="2" fontId="11" fillId="0" borderId="0" xfId="0" applyNumberFormat="1" applyFont="1" applyAlignment="1">
      <alignment horizontal="center" vertical="center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alignment horizontal="center"/>
      <protection locked="0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5" borderId="4" xfId="0" applyFill="1" applyBorder="1" applyAlignment="1">
      <alignment horizont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7" borderId="2" xfId="0" applyFill="1" applyBorder="1" applyAlignment="1">
      <alignment horizontal="center" vertical="center"/>
    </xf>
    <xf numFmtId="164" fontId="12" fillId="6" borderId="6" xfId="0" applyNumberFormat="1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6" fillId="9" borderId="3" xfId="0" applyFont="1" applyFill="1" applyBorder="1" applyAlignment="1">
      <alignment horizontal="right" vertical="center"/>
    </xf>
    <xf numFmtId="2" fontId="12" fillId="6" borderId="2" xfId="0" applyNumberFormat="1" applyFont="1" applyFill="1" applyBorder="1" applyAlignment="1">
      <alignment horizontal="center"/>
    </xf>
    <xf numFmtId="2" fontId="12" fillId="6" borderId="3" xfId="0" applyNumberFormat="1" applyFont="1" applyFill="1" applyBorder="1" applyAlignment="1">
      <alignment horizontal="center"/>
    </xf>
    <xf numFmtId="2" fontId="0" fillId="0" borderId="0" xfId="0" applyNumberFormat="1"/>
    <xf numFmtId="0" fontId="0" fillId="8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/>
    <xf numFmtId="2" fontId="2" fillId="2" borderId="0" xfId="0" applyNumberFormat="1" applyFont="1" applyFill="1" applyAlignment="1" applyProtection="1">
      <alignment horizontal="center" vertical="center"/>
      <protection locked="0"/>
    </xf>
    <xf numFmtId="164" fontId="2" fillId="10" borderId="0" xfId="0" applyNumberFormat="1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2" fontId="2" fillId="10" borderId="0" xfId="0" applyNumberFormat="1" applyFont="1" applyFill="1" applyAlignment="1">
      <alignment horizontal="center" vertical="center"/>
    </xf>
    <xf numFmtId="2" fontId="15" fillId="6" borderId="0" xfId="0" applyNumberFormat="1" applyFont="1" applyFill="1" applyAlignment="1">
      <alignment horizontal="center" vertical="center"/>
    </xf>
    <xf numFmtId="0" fontId="0" fillId="10" borderId="3" xfId="0" applyFill="1" applyBorder="1"/>
    <xf numFmtId="0" fontId="12" fillId="6" borderId="3" xfId="0" applyFont="1" applyFill="1" applyBorder="1"/>
    <xf numFmtId="0" fontId="4" fillId="3" borderId="0" xfId="0" applyFont="1" applyFill="1" applyAlignment="1">
      <alignment horizontal="center"/>
    </xf>
    <xf numFmtId="0" fontId="14" fillId="5" borderId="2" xfId="0" applyFont="1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8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25D74-BAB2-41F0-89C6-368261121E13}">
  <dimension ref="A1:I33"/>
  <sheetViews>
    <sheetView zoomScale="140" zoomScaleNormal="140" workbookViewId="0">
      <selection activeCell="H4" sqref="H4:I4"/>
    </sheetView>
  </sheetViews>
  <sheetFormatPr defaultColWidth="8.81640625" defaultRowHeight="14.5" x14ac:dyDescent="0.35"/>
  <cols>
    <col min="2" max="6" width="13.81640625" customWidth="1"/>
    <col min="8" max="9" width="10.453125" customWidth="1"/>
    <col min="11" max="11" width="14.453125" customWidth="1"/>
    <col min="12" max="12" width="13.1796875" customWidth="1"/>
  </cols>
  <sheetData>
    <row r="1" spans="1:9" x14ac:dyDescent="0.35">
      <c r="A1" t="s">
        <v>0</v>
      </c>
    </row>
    <row r="2" spans="1:9" ht="33.75" customHeight="1" thickBot="1" x14ac:dyDescent="0.4"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H2" s="24" t="s">
        <v>6</v>
      </c>
      <c r="I2" s="25" t="s">
        <v>7</v>
      </c>
    </row>
    <row r="3" spans="1:9" ht="23.25" customHeight="1" thickTop="1" x14ac:dyDescent="0.35">
      <c r="B3" s="26"/>
      <c r="C3" s="26"/>
      <c r="D3" s="27" t="str">
        <f>IFERROR(VLOOKUP(C3, B21:C33, 2, FALSE),"0")</f>
        <v>0</v>
      </c>
      <c r="E3" s="26"/>
      <c r="F3" s="28">
        <f t="shared" ref="F3:F9" si="0">D3*E3</f>
        <v>0</v>
      </c>
      <c r="H3" s="29"/>
      <c r="I3" s="29"/>
    </row>
    <row r="4" spans="1:9" ht="23.25" customHeight="1" x14ac:dyDescent="0.35">
      <c r="B4" s="30"/>
      <c r="C4" s="30"/>
      <c r="D4" s="28" t="str">
        <f>IFERROR(VLOOKUP(C4, B21:C32, 2, FALSE),"0")</f>
        <v>0</v>
      </c>
      <c r="E4" s="30"/>
      <c r="F4" s="28">
        <f t="shared" si="0"/>
        <v>0</v>
      </c>
      <c r="H4" s="31"/>
      <c r="I4" s="31"/>
    </row>
    <row r="5" spans="1:9" ht="23.25" customHeight="1" x14ac:dyDescent="0.35">
      <c r="B5" s="30"/>
      <c r="C5" s="30"/>
      <c r="D5" s="28" t="str">
        <f>IFERROR(VLOOKUP(C5, B21:C32, 2, FALSE),"0")</f>
        <v>0</v>
      </c>
      <c r="E5" s="30"/>
      <c r="F5" s="28">
        <f t="shared" si="0"/>
        <v>0</v>
      </c>
      <c r="H5" s="31"/>
      <c r="I5" s="31"/>
    </row>
    <row r="6" spans="1:9" ht="23.25" customHeight="1" x14ac:dyDescent="0.35">
      <c r="B6" s="30"/>
      <c r="C6" s="30"/>
      <c r="D6" s="28" t="str">
        <f>IFERROR(VLOOKUP(C6, B21:C32, 2, FALSE),"0")</f>
        <v>0</v>
      </c>
      <c r="E6" s="30"/>
      <c r="F6" s="28">
        <f t="shared" si="0"/>
        <v>0</v>
      </c>
      <c r="H6" s="31"/>
      <c r="I6" s="31"/>
    </row>
    <row r="7" spans="1:9" ht="23.25" customHeight="1" x14ac:dyDescent="0.35">
      <c r="B7" s="30"/>
      <c r="C7" s="30"/>
      <c r="D7" s="28" t="str">
        <f>IFERROR(VLOOKUP(C7, B21:C32, 2, FALSE),"0")</f>
        <v>0</v>
      </c>
      <c r="E7" s="30"/>
      <c r="F7" s="28">
        <f t="shared" si="0"/>
        <v>0</v>
      </c>
      <c r="H7" s="31"/>
      <c r="I7" s="31"/>
    </row>
    <row r="8" spans="1:9" ht="23.25" customHeight="1" x14ac:dyDescent="0.35">
      <c r="B8" s="30"/>
      <c r="C8" s="30"/>
      <c r="D8" s="28" t="str">
        <f>IFERROR(VLOOKUP(C8, B21:C32, 2, FALSE),"0")</f>
        <v>0</v>
      </c>
      <c r="E8" s="30"/>
      <c r="F8" s="28">
        <f t="shared" si="0"/>
        <v>0</v>
      </c>
      <c r="H8" s="31"/>
      <c r="I8" s="31"/>
    </row>
    <row r="9" spans="1:9" ht="23.25" customHeight="1" thickBot="1" x14ac:dyDescent="0.4">
      <c r="B9" s="30"/>
      <c r="C9" s="30"/>
      <c r="D9" s="28" t="str">
        <f>IFERROR(VLOOKUP(C9, B21:C32, 2, FALSE),"0")</f>
        <v>0</v>
      </c>
      <c r="E9" s="32"/>
      <c r="F9" s="33">
        <f t="shared" si="0"/>
        <v>0</v>
      </c>
      <c r="H9" s="34"/>
      <c r="I9" s="34"/>
    </row>
    <row r="10" spans="1:9" ht="23.25" customHeight="1" thickTop="1" thickBot="1" x14ac:dyDescent="0.4">
      <c r="B10" s="6"/>
      <c r="C10" s="6"/>
      <c r="D10" s="35" t="s">
        <v>8</v>
      </c>
      <c r="E10" s="36">
        <f>SUM(E3:E9)</f>
        <v>0</v>
      </c>
      <c r="F10" s="37">
        <f>SUM(F3:F9)</f>
        <v>0</v>
      </c>
      <c r="G10" s="38"/>
      <c r="H10" s="39">
        <f>SUM(H3:H9)</f>
        <v>0</v>
      </c>
      <c r="I10" s="39">
        <f>SUM(I3:I9)</f>
        <v>0</v>
      </c>
    </row>
    <row r="11" spans="1:9" ht="23.25" customHeight="1" thickBot="1" x14ac:dyDescent="0.4">
      <c r="B11" s="6"/>
      <c r="C11" s="6"/>
      <c r="D11" s="35"/>
      <c r="E11" s="35" t="s">
        <v>9</v>
      </c>
      <c r="F11" s="40" t="e">
        <f>F10/E10</f>
        <v>#DIV/0!</v>
      </c>
      <c r="H11" s="62" t="s">
        <v>10</v>
      </c>
      <c r="I11" s="62"/>
    </row>
    <row r="12" spans="1:9" ht="15" thickBot="1" x14ac:dyDescent="0.4">
      <c r="H12" s="41">
        <f>E10-H10</f>
        <v>0</v>
      </c>
      <c r="I12" s="41">
        <f>F10-I10</f>
        <v>0</v>
      </c>
    </row>
    <row r="13" spans="1:9" ht="21" customHeight="1" thickBot="1" x14ac:dyDescent="0.4">
      <c r="G13" s="63" t="s">
        <v>11</v>
      </c>
      <c r="H13" s="64"/>
      <c r="I13" s="42" t="e">
        <f>I12/H12</f>
        <v>#DIV/0!</v>
      </c>
    </row>
    <row r="14" spans="1:9" ht="36" customHeight="1" thickBot="1" x14ac:dyDescent="0.4">
      <c r="C14" s="43" t="s">
        <v>12</v>
      </c>
      <c r="D14" s="43" t="s">
        <v>13</v>
      </c>
      <c r="E14" s="43" t="s">
        <v>14</v>
      </c>
    </row>
    <row r="15" spans="1:9" ht="25.5" customHeight="1" thickTop="1" x14ac:dyDescent="0.35">
      <c r="B15" s="44" t="s">
        <v>15</v>
      </c>
      <c r="C15" s="61">
        <f>'Target GPA'!C10</f>
        <v>63</v>
      </c>
      <c r="D15" s="60">
        <f>'Target GPA'!B10</f>
        <v>128.00700000000001</v>
      </c>
      <c r="E15" s="45">
        <f>D15/C15</f>
        <v>2.031857142857143</v>
      </c>
    </row>
    <row r="16" spans="1:9" ht="25.5" customHeight="1" x14ac:dyDescent="0.35">
      <c r="B16" s="44" t="s">
        <v>16</v>
      </c>
      <c r="C16" s="28">
        <f>C15+H12</f>
        <v>63</v>
      </c>
      <c r="D16" s="28">
        <f>D15+I12</f>
        <v>128.00700000000001</v>
      </c>
      <c r="E16" s="46">
        <f>D16/C16</f>
        <v>2.031857142857143</v>
      </c>
    </row>
    <row r="17" spans="2:4" ht="21" customHeight="1" x14ac:dyDescent="0.35">
      <c r="D17" s="47"/>
    </row>
    <row r="20" spans="2:4" x14ac:dyDescent="0.35">
      <c r="B20" s="48" t="s">
        <v>17</v>
      </c>
      <c r="C20" s="48" t="s">
        <v>18</v>
      </c>
    </row>
    <row r="21" spans="2:4" x14ac:dyDescent="0.35">
      <c r="B21" s="49" t="s">
        <v>19</v>
      </c>
      <c r="C21" s="50">
        <v>4</v>
      </c>
    </row>
    <row r="22" spans="2:4" x14ac:dyDescent="0.35">
      <c r="B22" s="49" t="s">
        <v>20</v>
      </c>
      <c r="C22" s="50">
        <v>3.6669999999999998</v>
      </c>
    </row>
    <row r="23" spans="2:4" x14ac:dyDescent="0.35">
      <c r="B23" s="49" t="s">
        <v>21</v>
      </c>
      <c r="C23" s="50">
        <v>3.3340000000000001</v>
      </c>
    </row>
    <row r="24" spans="2:4" x14ac:dyDescent="0.35">
      <c r="B24" s="49" t="s">
        <v>22</v>
      </c>
      <c r="C24" s="50">
        <v>3</v>
      </c>
    </row>
    <row r="25" spans="2:4" x14ac:dyDescent="0.35">
      <c r="B25" s="49" t="s">
        <v>23</v>
      </c>
      <c r="C25" s="50">
        <v>2.6669999999999998</v>
      </c>
    </row>
    <row r="26" spans="2:4" x14ac:dyDescent="0.35">
      <c r="B26" s="49" t="s">
        <v>24</v>
      </c>
      <c r="C26" s="50">
        <v>2.3340000000000001</v>
      </c>
    </row>
    <row r="27" spans="2:4" x14ac:dyDescent="0.35">
      <c r="B27" s="49" t="s">
        <v>25</v>
      </c>
      <c r="C27" s="50">
        <v>2</v>
      </c>
    </row>
    <row r="28" spans="2:4" x14ac:dyDescent="0.35">
      <c r="B28" s="49" t="s">
        <v>26</v>
      </c>
      <c r="C28" s="50">
        <v>1.67</v>
      </c>
    </row>
    <row r="29" spans="2:4" x14ac:dyDescent="0.35">
      <c r="B29" s="49" t="s">
        <v>27</v>
      </c>
      <c r="C29" s="50">
        <v>1.3340000000000001</v>
      </c>
    </row>
    <row r="30" spans="2:4" x14ac:dyDescent="0.35">
      <c r="B30" s="49" t="s">
        <v>28</v>
      </c>
      <c r="C30" s="50">
        <v>1</v>
      </c>
    </row>
    <row r="31" spans="2:4" x14ac:dyDescent="0.35">
      <c r="B31" s="49" t="s">
        <v>29</v>
      </c>
      <c r="C31" s="50">
        <v>0.66700000000000004</v>
      </c>
    </row>
    <row r="32" spans="2:4" x14ac:dyDescent="0.35">
      <c r="B32" s="49" t="s">
        <v>30</v>
      </c>
      <c r="C32" s="50">
        <v>0</v>
      </c>
    </row>
    <row r="33" spans="2:3" x14ac:dyDescent="0.35">
      <c r="B33" s="51"/>
      <c r="C33" s="51"/>
    </row>
  </sheetData>
  <sheetProtection sheet="1" objects="1" scenarios="1" selectLockedCells="1"/>
  <mergeCells count="2">
    <mergeCell ref="H11:I11"/>
    <mergeCell ref="G13:H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"/>
  <sheetViews>
    <sheetView tabSelected="1" zoomScale="110" zoomScaleNormal="110" workbookViewId="0">
      <selection activeCell="D4" sqref="D4"/>
    </sheetView>
  </sheetViews>
  <sheetFormatPr defaultColWidth="8.81640625" defaultRowHeight="14.5" x14ac:dyDescent="0.35"/>
  <cols>
    <col min="1" max="1" width="26.26953125" customWidth="1"/>
    <col min="2" max="2" width="19.26953125" customWidth="1"/>
    <col min="3" max="3" width="15.453125" customWidth="1"/>
    <col min="4" max="4" width="13.1796875" customWidth="1"/>
    <col min="6" max="6" width="13.453125" customWidth="1"/>
    <col min="7" max="7" width="11.1796875" customWidth="1"/>
  </cols>
  <sheetData>
    <row r="1" spans="1:10" ht="19.5" x14ac:dyDescent="0.45">
      <c r="A1" s="9" t="s">
        <v>31</v>
      </c>
      <c r="B1" s="59" t="s">
        <v>32</v>
      </c>
      <c r="C1" s="59" t="s">
        <v>33</v>
      </c>
      <c r="D1" s="59" t="s">
        <v>31</v>
      </c>
    </row>
    <row r="2" spans="1:10" ht="23.5" x14ac:dyDescent="0.35">
      <c r="A2" s="7" t="s">
        <v>34</v>
      </c>
      <c r="B2" s="21">
        <v>128.00700000000001</v>
      </c>
      <c r="C2" s="22">
        <v>66</v>
      </c>
      <c r="D2" s="55">
        <f xml:space="preserve"> B2/C2</f>
        <v>1.9395</v>
      </c>
    </row>
    <row r="3" spans="1:10" ht="23.5" x14ac:dyDescent="0.35">
      <c r="A3" s="7" t="s">
        <v>35</v>
      </c>
      <c r="B3" s="53">
        <f xml:space="preserve"> B4 - B2</f>
        <v>35.992999999999995</v>
      </c>
      <c r="C3" s="22">
        <v>16</v>
      </c>
      <c r="D3" s="56">
        <f xml:space="preserve"> B3/C3</f>
        <v>2.2495624999999997</v>
      </c>
      <c r="E3" s="10" t="s">
        <v>36</v>
      </c>
      <c r="F3" s="6"/>
      <c r="G3" s="6"/>
    </row>
    <row r="4" spans="1:10" ht="23.5" x14ac:dyDescent="0.35">
      <c r="A4" s="7" t="s">
        <v>37</v>
      </c>
      <c r="B4" s="53">
        <f>D4*C4</f>
        <v>164</v>
      </c>
      <c r="C4" s="54">
        <f>SUM(C2:C3)</f>
        <v>82</v>
      </c>
      <c r="D4" s="52">
        <v>2</v>
      </c>
      <c r="E4" s="10" t="s">
        <v>38</v>
      </c>
      <c r="F4" s="6"/>
      <c r="G4" s="6"/>
    </row>
    <row r="6" spans="1:10" ht="23.5" x14ac:dyDescent="0.55000000000000004">
      <c r="B6" s="15"/>
      <c r="C6" s="15"/>
      <c r="D6" s="15"/>
      <c r="E6" s="16"/>
    </row>
    <row r="7" spans="1:10" ht="19.5" x14ac:dyDescent="0.45">
      <c r="B7" s="59" t="s">
        <v>32</v>
      </c>
      <c r="C7" s="59" t="s">
        <v>33</v>
      </c>
      <c r="D7" s="8"/>
    </row>
    <row r="8" spans="1:10" ht="23.5" x14ac:dyDescent="0.35">
      <c r="A8" s="7" t="s">
        <v>39</v>
      </c>
      <c r="B8" s="54">
        <f>B2</f>
        <v>128.00700000000001</v>
      </c>
      <c r="C8" s="54">
        <f xml:space="preserve"> C2</f>
        <v>66</v>
      </c>
      <c r="D8" s="17"/>
      <c r="E8" s="18"/>
      <c r="F8" s="19"/>
    </row>
    <row r="9" spans="1:10" ht="23.5" x14ac:dyDescent="0.35">
      <c r="A9" s="7" t="s">
        <v>40</v>
      </c>
      <c r="B9" s="21">
        <v>0</v>
      </c>
      <c r="C9" s="22">
        <v>3</v>
      </c>
      <c r="J9" s="20" t="s">
        <v>41</v>
      </c>
    </row>
    <row r="10" spans="1:10" ht="23.5" x14ac:dyDescent="0.35">
      <c r="A10" s="7" t="s">
        <v>42</v>
      </c>
      <c r="B10" s="53">
        <f>B8-B9</f>
        <v>128.00700000000001</v>
      </c>
      <c r="C10" s="55">
        <f>C8-C9</f>
        <v>63</v>
      </c>
      <c r="D10" s="4"/>
      <c r="E10" s="10"/>
      <c r="F10" s="18"/>
    </row>
    <row r="13" spans="1:10" ht="19.5" x14ac:dyDescent="0.45">
      <c r="A13" s="9" t="s">
        <v>31</v>
      </c>
      <c r="B13" s="59" t="s">
        <v>32</v>
      </c>
      <c r="C13" s="59" t="s">
        <v>33</v>
      </c>
      <c r="D13" s="59" t="s">
        <v>31</v>
      </c>
    </row>
    <row r="14" spans="1:10" ht="23.5" x14ac:dyDescent="0.35">
      <c r="A14" s="7" t="s">
        <v>34</v>
      </c>
      <c r="B14" s="53">
        <f>+B10</f>
        <v>128.00700000000001</v>
      </c>
      <c r="C14" s="55">
        <f>C10</f>
        <v>63</v>
      </c>
      <c r="D14" s="55">
        <f xml:space="preserve"> B14/C14</f>
        <v>2.031857142857143</v>
      </c>
    </row>
    <row r="15" spans="1:10" ht="23.5" x14ac:dyDescent="0.35">
      <c r="A15" s="7" t="s">
        <v>43</v>
      </c>
      <c r="B15" s="53">
        <f xml:space="preserve"> B16 - B14</f>
        <v>29.992999999999995</v>
      </c>
      <c r="C15" s="54">
        <f>C3</f>
        <v>16</v>
      </c>
      <c r="D15" s="56">
        <f xml:space="preserve"> B15/C15</f>
        <v>1.8745624999999997</v>
      </c>
      <c r="E15" s="10" t="s">
        <v>44</v>
      </c>
      <c r="F15" s="6"/>
      <c r="G15" s="6"/>
    </row>
    <row r="16" spans="1:10" ht="23.5" x14ac:dyDescent="0.35">
      <c r="A16" s="7" t="s">
        <v>37</v>
      </c>
      <c r="B16" s="53">
        <f>D16*C16</f>
        <v>158</v>
      </c>
      <c r="C16" s="54">
        <f>SUM(C14:C15)</f>
        <v>79</v>
      </c>
      <c r="D16" s="55">
        <f>D4</f>
        <v>2</v>
      </c>
      <c r="E16" s="10" t="s">
        <v>38</v>
      </c>
      <c r="F16" s="6"/>
      <c r="G16" s="6"/>
    </row>
    <row r="19" spans="1:9" ht="15" thickBot="1" x14ac:dyDescent="0.4">
      <c r="A19" s="48" t="s">
        <v>17</v>
      </c>
      <c r="B19" s="48" t="s">
        <v>18</v>
      </c>
      <c r="D19" s="23" t="s">
        <v>1</v>
      </c>
      <c r="E19" s="23" t="s">
        <v>2</v>
      </c>
      <c r="F19" s="23" t="s">
        <v>3</v>
      </c>
      <c r="G19" s="23" t="s">
        <v>33</v>
      </c>
      <c r="H19" s="23" t="s">
        <v>5</v>
      </c>
      <c r="I19" s="10" t="s">
        <v>45</v>
      </c>
    </row>
    <row r="20" spans="1:9" ht="15" thickTop="1" x14ac:dyDescent="0.35">
      <c r="A20" s="49" t="s">
        <v>19</v>
      </c>
      <c r="B20" s="50">
        <v>4</v>
      </c>
      <c r="D20" s="26"/>
      <c r="E20" s="26" t="s">
        <v>61</v>
      </c>
      <c r="F20" s="27">
        <f>IFERROR(VLOOKUP(E20, A$20:B$31, 2, FALSE),"0")</f>
        <v>2.6669999999999998</v>
      </c>
      <c r="G20" s="26">
        <v>3</v>
      </c>
      <c r="H20" s="28">
        <f t="shared" ref="H20:H26" si="0">F20*G20</f>
        <v>8.0009999999999994</v>
      </c>
    </row>
    <row r="21" spans="1:9" x14ac:dyDescent="0.35">
      <c r="A21" s="49" t="s">
        <v>20</v>
      </c>
      <c r="B21" s="50">
        <v>3.6669999999999998</v>
      </c>
      <c r="D21" s="30"/>
      <c r="E21" s="30"/>
      <c r="F21" s="27" t="str">
        <f t="shared" ref="F21:F26" si="1">IFERROR(VLOOKUP(E21, A$20:B$31, 2, FALSE),"0")</f>
        <v>0</v>
      </c>
      <c r="G21" s="30"/>
      <c r="H21" s="28">
        <f t="shared" si="0"/>
        <v>0</v>
      </c>
    </row>
    <row r="22" spans="1:9" x14ac:dyDescent="0.35">
      <c r="A22" s="49" t="s">
        <v>21</v>
      </c>
      <c r="B22" s="50">
        <v>3.3340000000000001</v>
      </c>
      <c r="D22" s="30"/>
      <c r="E22" s="30"/>
      <c r="F22" s="27" t="str">
        <f t="shared" si="1"/>
        <v>0</v>
      </c>
      <c r="G22" s="30"/>
      <c r="H22" s="28">
        <f t="shared" si="0"/>
        <v>0</v>
      </c>
    </row>
    <row r="23" spans="1:9" x14ac:dyDescent="0.35">
      <c r="A23" s="49" t="s">
        <v>22</v>
      </c>
      <c r="B23" s="50">
        <v>3</v>
      </c>
      <c r="D23" s="30"/>
      <c r="E23" s="30"/>
      <c r="F23" s="27" t="str">
        <f t="shared" si="1"/>
        <v>0</v>
      </c>
      <c r="G23" s="30"/>
      <c r="H23" s="28">
        <f t="shared" si="0"/>
        <v>0</v>
      </c>
    </row>
    <row r="24" spans="1:9" x14ac:dyDescent="0.35">
      <c r="A24" s="49" t="s">
        <v>23</v>
      </c>
      <c r="B24" s="50">
        <v>2.6669999999999998</v>
      </c>
      <c r="D24" s="30"/>
      <c r="E24" s="30"/>
      <c r="F24" s="27" t="str">
        <f t="shared" si="1"/>
        <v>0</v>
      </c>
      <c r="G24" s="30"/>
      <c r="H24" s="28">
        <f t="shared" si="0"/>
        <v>0</v>
      </c>
    </row>
    <row r="25" spans="1:9" x14ac:dyDescent="0.35">
      <c r="A25" s="49" t="s">
        <v>24</v>
      </c>
      <c r="B25" s="50">
        <v>2.3340000000000001</v>
      </c>
      <c r="D25" s="30"/>
      <c r="E25" s="30"/>
      <c r="F25" s="27" t="str">
        <f t="shared" si="1"/>
        <v>0</v>
      </c>
      <c r="G25" s="30"/>
      <c r="H25" s="28">
        <f t="shared" si="0"/>
        <v>0</v>
      </c>
    </row>
    <row r="26" spans="1:9" x14ac:dyDescent="0.35">
      <c r="A26" s="49" t="s">
        <v>25</v>
      </c>
      <c r="B26" s="50">
        <v>2</v>
      </c>
      <c r="D26" s="32"/>
      <c r="E26" s="32"/>
      <c r="F26" s="27" t="str">
        <f t="shared" si="1"/>
        <v>0</v>
      </c>
      <c r="G26" s="32"/>
      <c r="H26" s="33">
        <f t="shared" si="0"/>
        <v>0</v>
      </c>
    </row>
    <row r="27" spans="1:9" x14ac:dyDescent="0.35">
      <c r="A27" s="49" t="s">
        <v>26</v>
      </c>
      <c r="B27" s="50">
        <v>1.67</v>
      </c>
      <c r="C27" t="s">
        <v>46</v>
      </c>
      <c r="D27" s="57">
        <f>COUNTA(D20:D26)</f>
        <v>0</v>
      </c>
      <c r="E27" s="57">
        <f>COUNTA(E20:E26)</f>
        <v>1</v>
      </c>
      <c r="F27" s="57"/>
      <c r="G27" s="58">
        <f>SUM(G20:G26)</f>
        <v>3</v>
      </c>
      <c r="H27" s="58">
        <f>SUM(H20:H26)</f>
        <v>8.0009999999999994</v>
      </c>
    </row>
    <row r="28" spans="1:9" x14ac:dyDescent="0.35">
      <c r="A28" s="49" t="s">
        <v>27</v>
      </c>
      <c r="B28" s="50">
        <v>1.3340000000000001</v>
      </c>
    </row>
    <row r="29" spans="1:9" x14ac:dyDescent="0.35">
      <c r="A29" s="49" t="s">
        <v>28</v>
      </c>
      <c r="B29" s="50">
        <v>1</v>
      </c>
    </row>
    <row r="30" spans="1:9" x14ac:dyDescent="0.35">
      <c r="A30" s="49" t="s">
        <v>29</v>
      </c>
      <c r="B30" s="50">
        <v>0.66700000000000004</v>
      </c>
    </row>
    <row r="31" spans="1:9" x14ac:dyDescent="0.35">
      <c r="A31" s="49" t="s">
        <v>30</v>
      </c>
      <c r="B31" s="50">
        <v>0</v>
      </c>
    </row>
    <row r="32" spans="1:9" x14ac:dyDescent="0.35">
      <c r="A32" s="51"/>
      <c r="B32" s="51"/>
    </row>
  </sheetData>
  <sheetProtection sheet="1" objects="1" scenarios="1" selectLockedCells="1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8"/>
  <sheetViews>
    <sheetView workbookViewId="0">
      <selection activeCell="F18" sqref="F18"/>
    </sheetView>
  </sheetViews>
  <sheetFormatPr defaultColWidth="8.81640625" defaultRowHeight="14.5" x14ac:dyDescent="0.35"/>
  <cols>
    <col min="1" max="1" width="26.26953125" customWidth="1"/>
    <col min="2" max="2" width="16.7265625" customWidth="1"/>
    <col min="3" max="3" width="12.453125" customWidth="1"/>
    <col min="4" max="4" width="13.453125" customWidth="1"/>
  </cols>
  <sheetData>
    <row r="1" spans="1:7" ht="19.5" x14ac:dyDescent="0.45">
      <c r="A1" s="9" t="s">
        <v>31</v>
      </c>
      <c r="B1" s="8" t="s">
        <v>5</v>
      </c>
      <c r="C1" s="8" t="s">
        <v>4</v>
      </c>
      <c r="D1" s="8" t="s">
        <v>31</v>
      </c>
    </row>
    <row r="2" spans="1:7" ht="50.15" customHeight="1" x14ac:dyDescent="0.35">
      <c r="A2" s="7" t="s">
        <v>34</v>
      </c>
      <c r="B2" s="11">
        <v>75.674999999999997</v>
      </c>
      <c r="C2" s="11">
        <v>47</v>
      </c>
      <c r="D2" s="3">
        <f xml:space="preserve"> B2/C2</f>
        <v>1.6101063829787234</v>
      </c>
    </row>
    <row r="3" spans="1:7" ht="50.25" customHeight="1" x14ac:dyDescent="0.35">
      <c r="A3" s="7" t="s">
        <v>43</v>
      </c>
      <c r="B3" s="3">
        <f xml:space="preserve"> B4 - B2</f>
        <v>42.325000000000003</v>
      </c>
      <c r="C3" s="11">
        <v>12</v>
      </c>
      <c r="D3" s="4">
        <f xml:space="preserve"> B3/C3</f>
        <v>3.5270833333333336</v>
      </c>
      <c r="E3" s="10" t="s">
        <v>47</v>
      </c>
      <c r="F3" s="6"/>
      <c r="G3" s="6"/>
    </row>
    <row r="4" spans="1:7" ht="50.25" customHeight="1" x14ac:dyDescent="0.35">
      <c r="A4" s="7" t="s">
        <v>48</v>
      </c>
      <c r="B4" s="3">
        <f>D4*C4</f>
        <v>118</v>
      </c>
      <c r="C4" s="2">
        <f>SUM(C2:C3)</f>
        <v>59</v>
      </c>
      <c r="D4" s="3">
        <v>2</v>
      </c>
      <c r="E4" s="10" t="s">
        <v>49</v>
      </c>
      <c r="F4" s="6"/>
      <c r="G4" s="6"/>
    </row>
    <row r="7" spans="1:7" x14ac:dyDescent="0.35">
      <c r="B7" s="5"/>
      <c r="F7" s="1"/>
    </row>
    <row r="8" spans="1:7" x14ac:dyDescent="0.35">
      <c r="G8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6"/>
  <sheetViews>
    <sheetView workbookViewId="0">
      <selection activeCell="D15" sqref="D15"/>
    </sheetView>
  </sheetViews>
  <sheetFormatPr defaultColWidth="8.81640625" defaultRowHeight="14.5" x14ac:dyDescent="0.35"/>
  <cols>
    <col min="1" max="1" width="13.7265625" customWidth="1"/>
  </cols>
  <sheetData>
    <row r="1" spans="1:6" ht="32" x14ac:dyDescent="0.7">
      <c r="A1" s="12" t="s">
        <v>50</v>
      </c>
      <c r="B1" s="13" t="s">
        <v>51</v>
      </c>
      <c r="C1" s="13" t="s">
        <v>52</v>
      </c>
      <c r="D1" s="13" t="s">
        <v>53</v>
      </c>
      <c r="E1" s="13" t="s">
        <v>54</v>
      </c>
      <c r="F1" s="13" t="s">
        <v>55</v>
      </c>
    </row>
    <row r="2" spans="1:6" ht="32" x14ac:dyDescent="0.7">
      <c r="A2" s="13" t="s">
        <v>56</v>
      </c>
      <c r="B2" s="14">
        <v>20</v>
      </c>
      <c r="C2" s="14">
        <v>15</v>
      </c>
      <c r="D2" s="14">
        <v>10</v>
      </c>
      <c r="E2" s="14">
        <v>5</v>
      </c>
      <c r="F2" s="14">
        <v>0</v>
      </c>
    </row>
    <row r="3" spans="1:6" ht="32" x14ac:dyDescent="0.7">
      <c r="A3" s="13" t="s">
        <v>57</v>
      </c>
      <c r="B3" s="14">
        <v>16</v>
      </c>
      <c r="C3" s="14">
        <v>12</v>
      </c>
      <c r="D3" s="14">
        <v>8</v>
      </c>
      <c r="E3" s="14">
        <v>4</v>
      </c>
      <c r="F3" s="14">
        <v>0</v>
      </c>
    </row>
    <row r="4" spans="1:6" ht="32" x14ac:dyDescent="0.7">
      <c r="A4" s="13" t="s">
        <v>58</v>
      </c>
      <c r="B4" s="14">
        <v>12</v>
      </c>
      <c r="C4" s="14">
        <v>9</v>
      </c>
      <c r="D4" s="14">
        <v>6</v>
      </c>
      <c r="E4" s="14">
        <v>3</v>
      </c>
      <c r="F4" s="14">
        <v>0</v>
      </c>
    </row>
    <row r="5" spans="1:6" ht="32" x14ac:dyDescent="0.7">
      <c r="A5" s="13" t="s">
        <v>59</v>
      </c>
      <c r="B5" s="14">
        <v>8</v>
      </c>
      <c r="C5" s="14">
        <v>6</v>
      </c>
      <c r="D5" s="14">
        <v>4</v>
      </c>
      <c r="E5" s="14">
        <v>2</v>
      </c>
      <c r="F5" s="14">
        <v>0</v>
      </c>
    </row>
    <row r="6" spans="1:6" ht="32" x14ac:dyDescent="0.7">
      <c r="A6" s="13" t="s">
        <v>60</v>
      </c>
      <c r="B6" s="14">
        <v>4</v>
      </c>
      <c r="C6" s="14">
        <v>3</v>
      </c>
      <c r="D6" s="14">
        <v>2</v>
      </c>
      <c r="E6" s="14">
        <v>1</v>
      </c>
      <c r="F6" s="14"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A431CEF202B3419B052F7C8D70282F" ma:contentTypeVersion="12" ma:contentTypeDescription="Create a new document." ma:contentTypeScope="" ma:versionID="0300ecfcdf4e43a5eb620213640af471">
  <xsd:schema xmlns:xsd="http://www.w3.org/2001/XMLSchema" xmlns:xs="http://www.w3.org/2001/XMLSchema" xmlns:p="http://schemas.microsoft.com/office/2006/metadata/properties" xmlns:ns2="224c4504-26df-4b81-a610-5291b63495b9" xmlns:ns3="3423002a-170b-4dfc-bc6f-9e987b9bd64c" targetNamespace="http://schemas.microsoft.com/office/2006/metadata/properties" ma:root="true" ma:fieldsID="cb03f77b2345dfbfedb551f787e0f411" ns2:_="" ns3:_="">
    <xsd:import namespace="224c4504-26df-4b81-a610-5291b63495b9"/>
    <xsd:import namespace="3423002a-170b-4dfc-bc6f-9e987b9bd6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4c4504-26df-4b81-a610-5291b63495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23002a-170b-4dfc-bc6f-9e987b9bd6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5D20C7-05AE-4EC7-9594-49A3D321AC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4c4504-26df-4b81-a610-5291b63495b9"/>
    <ds:schemaRef ds:uri="3423002a-170b-4dfc-bc6f-9e987b9bd6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9E2DB4-3DE2-478A-B159-79A70C244FF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24c4504-26df-4b81-a610-5291b63495b9"/>
    <ds:schemaRef ds:uri="http://schemas.microsoft.com/office/2006/documentManagement/types"/>
    <ds:schemaRef ds:uri="http://schemas.microsoft.com/office/2006/metadata/properties"/>
    <ds:schemaRef ds:uri="3423002a-170b-4dfc-bc6f-9e987b9bd64c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85A3A15-325F-4973-82AF-A928D287B7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Term Projection</vt:lpstr>
      <vt:lpstr>Target GPA</vt:lpstr>
      <vt:lpstr>GPA</vt:lpstr>
      <vt:lpstr>QP</vt:lpstr>
    </vt:vector>
  </TitlesOfParts>
  <Manager/>
  <Company>University of Northern Colorado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Blackburn;Skufca, Frank;Sifrit, Jason</dc:creator>
  <cp:keywords/>
  <dc:description/>
  <cp:lastModifiedBy>david.admin</cp:lastModifiedBy>
  <cp:revision/>
  <dcterms:created xsi:type="dcterms:W3CDTF">2010-12-03T22:13:38Z</dcterms:created>
  <dcterms:modified xsi:type="dcterms:W3CDTF">2021-12-22T18:29:21Z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0x01010021A431CEF202B3419B052F7C8D70282F</vt:lpwstr>
  </property>
</Properties>
</file>